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1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  <externalReference r:id="rId7"/>
  </externalReferences>
  <definedNames>
    <definedName name="_xlnm.Print_Area" localSheetId="1">'з початку року'!$A$1:$Q$45</definedName>
  </definedNames>
  <calcPr fullCalcOnLoad="1"/>
</workbook>
</file>

<file path=xl/sharedStrings.xml><?xml version="1.0" encoding="utf-8"?>
<sst xmlns="http://schemas.openxmlformats.org/spreadsheetml/2006/main" count="85" uniqueCount="72">
  <si>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</si>
  <si>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</si>
  <si>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</si>
  <si>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</si>
  <si>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</si>
  <si>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</si>
  <si>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</si>
  <si>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</si>
  <si>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</si>
  <si>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</si>
  <si>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</si>
  <si>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</si>
  <si>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</si>
  <si>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</si>
  <si>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</si>
  <si>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</si>
  <si>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</si>
  <si>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</si>
  <si>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</si>
  <si>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</si>
  <si>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</si>
  <si>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</si>
  <si>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</si>
  <si>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</si>
  <si>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</si>
  <si>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</si>
  <si>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</si>
  <si>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</si>
  <si>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</si>
  <si>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</si>
  <si>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</si>
  <si>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</si>
  <si>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</si>
  <si>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</si>
  <si>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</si>
  <si>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</si>
  <si>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</si>
  <si>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</si>
  <si>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</si>
  <si>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</si>
  <si>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</si>
  <si>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</si>
  <si>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</si>
  <si>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</si>
  <si>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</si>
  <si>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</si>
  <si>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</si>
  <si>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</si>
  <si>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</si>
  <si>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00.00.2012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</si>
  <si>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</si>
  <si>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</si>
  <si>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</si>
  <si>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</si>
  <si>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</si>
  <si>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</si>
  <si>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</si>
  <si>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</si>
  <si>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</si>
  <si>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</si>
  <si>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Податок на нерухоме майно</t>
  </si>
  <si>
    <t>Зміни до розпису станом на 30.01.2013р. :</t>
  </si>
  <si>
    <t>залуч. з загал. фонду</t>
  </si>
  <si>
    <t>Динаміка надходжень податків та неподаткових платежів за січень 2015 року</t>
  </si>
  <si>
    <t>станом на 09.01.2015 р.</t>
  </si>
  <si>
    <t xml:space="preserve">Динаміка надходжень до бюджету розвитку за січень 2015 р. </t>
  </si>
  <si>
    <r>
      <t xml:space="preserve">станом на 09.01.2015р.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</si>
  <si>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09.01.2015р.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</si>
  <si>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09.01.2015</t>
    </r>
    <r>
      <rPr>
        <sz val="10"/>
        <rFont val="Times New Roman"/>
        <family val="1"/>
      </rPr>
      <t xml:space="preserve"> (тис.грн.)</t>
    </r>
  </si>
  <si>
    <t>план на січень  2015р.</t>
  </si>
  <si>
    <t>ТИМЧАСОВИЙ ПЛАН НА І півріччя 2015 року</t>
  </si>
  <si>
    <t>Тимчасовий розпис доходів ЗФ на  І півріччя 2015 року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</si>
</sst>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січень!$J$4:$J$6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січень!$K$4:$K$23</c:f>
              <c:numCache/>
            </c:numRef>
          </c:val>
          <c:smooth val="1"/>
        </c:ser>
        <c:marker val="1"/>
        <c:axId val="57026573"/>
        <c:axId val="43477110"/>
      </c:lineChart>
      <c:catAx>
        <c:axId val="570265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477110"/>
        <c:crosses val="autoZero"/>
        <c:auto val="0"/>
        <c:lblOffset val="100"/>
        <c:tickLblSkip val="1"/>
        <c:noMultiLvlLbl val="0"/>
      </c:catAx>
      <c:valAx>
        <c:axId val="4347711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02657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09.01.2015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55749671"/>
        <c:axId val="31984992"/>
      </c:bar3DChart>
      <c:catAx>
        <c:axId val="55749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1984992"/>
        <c:crosses val="autoZero"/>
        <c:auto val="1"/>
        <c:lblOffset val="100"/>
        <c:tickLblSkip val="1"/>
        <c:noMultiLvlLbl val="0"/>
      </c:catAx>
      <c:valAx>
        <c:axId val="31984992"/>
        <c:scaling>
          <c:orientation val="minMax"/>
          <c:max val="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749671"/>
        <c:crossesAt val="1"/>
        <c:crossBetween val="between"/>
        <c:dispUnits/>
        <c:majorUnit val="3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9429473"/>
        <c:axId val="40647530"/>
      </c:barChart>
      <c:catAx>
        <c:axId val="1942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647530"/>
        <c:crosses val="autoZero"/>
        <c:auto val="1"/>
        <c:lblOffset val="100"/>
        <c:tickLblSkip val="1"/>
        <c:noMultiLvlLbl val="0"/>
      </c:catAx>
      <c:valAx>
        <c:axId val="40647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429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0283451"/>
        <c:axId val="4115604"/>
      </c:barChart>
      <c:catAx>
        <c:axId val="30283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5604"/>
        <c:crosses val="autoZero"/>
        <c:auto val="1"/>
        <c:lblOffset val="100"/>
        <c:tickLblSkip val="1"/>
        <c:noMultiLvlLbl val="0"/>
      </c:catAx>
      <c:valAx>
        <c:axId val="41156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283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37040437"/>
        <c:axId val="64928478"/>
      </c:barChart>
      <c:catAx>
        <c:axId val="3704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28478"/>
        <c:crosses val="autoZero"/>
        <c:auto val="1"/>
        <c:lblOffset val="100"/>
        <c:tickLblSkip val="1"/>
        <c:noMultiLvlLbl val="0"/>
      </c:catAx>
      <c:valAx>
        <c:axId val="64928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40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 на І півріччя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09.01.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236 750,0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6 627,5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І півріччя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-31 098,5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січень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37 726,0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січень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-230 122,5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258050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258050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267575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1" sqref="Q31:Q3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65</v>
      </c>
      <c r="O1" s="117"/>
      <c r="P1" s="117"/>
      <c r="Q1" s="117"/>
      <c r="R1" s="117"/>
      <c r="S1" s="118"/>
    </row>
    <row r="2" spans="1:19" ht="16.5" thickBot="1">
      <c r="A2" s="119" t="s">
        <v>64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66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53</v>
      </c>
      <c r="K3" s="41" t="s">
        <v>54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50</v>
      </c>
      <c r="R3" s="34" t="s">
        <v>60</v>
      </c>
      <c r="S3" s="31" t="s">
        <v>32</v>
      </c>
    </row>
    <row r="4" spans="1:19" ht="12.75">
      <c r="A4" s="13">
        <v>42009</v>
      </c>
      <c r="B4" s="42"/>
      <c r="C4" s="80"/>
      <c r="D4" s="3"/>
      <c r="E4" s="3"/>
      <c r="F4" s="3"/>
      <c r="G4" s="3"/>
      <c r="H4" s="3"/>
      <c r="I4" s="42">
        <f aca="true" t="shared" si="0" ref="I4:I23">J4-B4-C4-D4-E4-F4-G4-H4</f>
        <v>0</v>
      </c>
      <c r="J4" s="42">
        <v>0</v>
      </c>
      <c r="K4" s="42">
        <v>0</v>
      </c>
      <c r="L4" s="4" t="e">
        <f aca="true" t="shared" si="1" ref="L4:L24">J4/K4</f>
        <v>#DIV/0!</v>
      </c>
      <c r="M4" s="2">
        <f>AVERAGE(J4:J6)</f>
        <v>2209.1666666666665</v>
      </c>
      <c r="N4" s="44">
        <v>0</v>
      </c>
      <c r="O4" s="45">
        <v>0</v>
      </c>
      <c r="P4" s="46">
        <v>0</v>
      </c>
      <c r="Q4" s="46">
        <v>0</v>
      </c>
      <c r="R4" s="46">
        <v>0</v>
      </c>
      <c r="S4" s="35">
        <f>N4+O4+Q4+P4+R4</f>
        <v>0</v>
      </c>
    </row>
    <row r="5" spans="1:19" ht="12.75">
      <c r="A5" s="13">
        <v>42010</v>
      </c>
      <c r="B5" s="42">
        <v>5654.3</v>
      </c>
      <c r="C5" s="80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2">
        <f t="shared" si="0"/>
        <v>2.1999999999996263</v>
      </c>
      <c r="J5" s="42">
        <v>5907.2</v>
      </c>
      <c r="K5" s="42">
        <v>5900</v>
      </c>
      <c r="L5" s="4">
        <f t="shared" si="1"/>
        <v>1.0012203389830507</v>
      </c>
      <c r="M5" s="2">
        <v>2209.2</v>
      </c>
      <c r="N5" s="47">
        <v>0</v>
      </c>
      <c r="O5" s="48">
        <v>0</v>
      </c>
      <c r="P5" s="49">
        <v>249.3</v>
      </c>
      <c r="Q5" s="49">
        <v>0</v>
      </c>
      <c r="R5" s="46">
        <v>1.1</v>
      </c>
      <c r="S5" s="35">
        <f aca="true" t="shared" si="2" ref="S5:S23">N5+O5+Q5+P5+R5</f>
        <v>250.4</v>
      </c>
    </row>
    <row r="6" spans="1:19" ht="12.75">
      <c r="A6" s="13">
        <v>42012</v>
      </c>
      <c r="B6" s="42">
        <v>585.5</v>
      </c>
      <c r="C6" s="80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2">
        <f t="shared" si="0"/>
        <v>5.299999999999959</v>
      </c>
      <c r="J6" s="42">
        <v>720.3</v>
      </c>
      <c r="K6" s="42">
        <v>700</v>
      </c>
      <c r="L6" s="4">
        <f t="shared" si="1"/>
        <v>1.029</v>
      </c>
      <c r="M6" s="2">
        <v>2209.2</v>
      </c>
      <c r="N6" s="50">
        <v>0</v>
      </c>
      <c r="O6" s="51">
        <v>0</v>
      </c>
      <c r="P6" s="52">
        <v>288</v>
      </c>
      <c r="Q6" s="52">
        <v>0</v>
      </c>
      <c r="R6" s="86">
        <v>0.1</v>
      </c>
      <c r="S6" s="35">
        <f t="shared" si="2"/>
        <v>288.1</v>
      </c>
    </row>
    <row r="7" spans="1:19" ht="12.75">
      <c r="A7" s="13">
        <v>42013</v>
      </c>
      <c r="B7" s="42"/>
      <c r="C7" s="80"/>
      <c r="D7" s="3"/>
      <c r="E7" s="3"/>
      <c r="F7" s="3"/>
      <c r="G7" s="3"/>
      <c r="H7" s="3"/>
      <c r="I7" s="42">
        <f t="shared" si="0"/>
        <v>0</v>
      </c>
      <c r="J7" s="42"/>
      <c r="K7" s="42">
        <v>750</v>
      </c>
      <c r="L7" s="4">
        <f t="shared" si="1"/>
        <v>0</v>
      </c>
      <c r="M7" s="2">
        <v>2209.2</v>
      </c>
      <c r="N7" s="47"/>
      <c r="O7" s="48"/>
      <c r="P7" s="49"/>
      <c r="Q7" s="49"/>
      <c r="R7" s="46"/>
      <c r="S7" s="35">
        <f t="shared" si="2"/>
        <v>0</v>
      </c>
    </row>
    <row r="8" spans="1:19" ht="12.75">
      <c r="A8" s="13">
        <v>42016</v>
      </c>
      <c r="B8" s="42"/>
      <c r="C8" s="80"/>
      <c r="D8" s="3"/>
      <c r="E8" s="3"/>
      <c r="F8" s="3"/>
      <c r="G8" s="3"/>
      <c r="H8" s="3"/>
      <c r="I8" s="42">
        <f t="shared" si="0"/>
        <v>0</v>
      </c>
      <c r="J8" s="42"/>
      <c r="K8" s="42">
        <v>820</v>
      </c>
      <c r="L8" s="4">
        <f t="shared" si="1"/>
        <v>0</v>
      </c>
      <c r="M8" s="2">
        <v>2209.2</v>
      </c>
      <c r="N8" s="47"/>
      <c r="O8" s="48"/>
      <c r="P8" s="49"/>
      <c r="Q8" s="49"/>
      <c r="R8" s="46"/>
      <c r="S8" s="35">
        <f t="shared" si="2"/>
        <v>0</v>
      </c>
    </row>
    <row r="9" spans="1:19" ht="12.75">
      <c r="A9" s="13">
        <v>42017</v>
      </c>
      <c r="B9" s="42"/>
      <c r="C9" s="80"/>
      <c r="D9" s="3"/>
      <c r="E9" s="3"/>
      <c r="F9" s="3"/>
      <c r="G9" s="3"/>
      <c r="H9" s="3"/>
      <c r="I9" s="42">
        <f t="shared" si="0"/>
        <v>0</v>
      </c>
      <c r="J9" s="42"/>
      <c r="K9" s="42">
        <v>690</v>
      </c>
      <c r="L9" s="4">
        <f t="shared" si="1"/>
        <v>0</v>
      </c>
      <c r="M9" s="2">
        <v>2209.2</v>
      </c>
      <c r="N9" s="47"/>
      <c r="O9" s="48"/>
      <c r="P9" s="49"/>
      <c r="Q9" s="49"/>
      <c r="R9" s="46"/>
      <c r="S9" s="35">
        <f t="shared" si="2"/>
        <v>0</v>
      </c>
    </row>
    <row r="10" spans="1:19" ht="12.75">
      <c r="A10" s="13">
        <v>42018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1100</v>
      </c>
      <c r="L10" s="4">
        <f t="shared" si="1"/>
        <v>0</v>
      </c>
      <c r="M10" s="2">
        <v>2209.2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42019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1500</v>
      </c>
      <c r="L11" s="4">
        <f t="shared" si="1"/>
        <v>0</v>
      </c>
      <c r="M11" s="2">
        <v>2209.2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42020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1300</v>
      </c>
      <c r="L12" s="4">
        <f t="shared" si="1"/>
        <v>0</v>
      </c>
      <c r="M12" s="2">
        <v>2209.2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42021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850</v>
      </c>
      <c r="L13" s="4">
        <f t="shared" si="1"/>
        <v>0</v>
      </c>
      <c r="M13" s="2">
        <v>2209.2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42023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1800</v>
      </c>
      <c r="L14" s="4">
        <f t="shared" si="1"/>
        <v>0</v>
      </c>
      <c r="M14" s="2">
        <v>2209.2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42024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1600</v>
      </c>
      <c r="L15" s="4">
        <f t="shared" si="1"/>
        <v>0</v>
      </c>
      <c r="M15" s="2">
        <v>2209.2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42025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3500</v>
      </c>
      <c r="L16" s="4">
        <f>J15/K16</f>
        <v>0</v>
      </c>
      <c r="M16" s="2">
        <v>2209.2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42026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f>2200+260</f>
        <v>2460</v>
      </c>
      <c r="L17" s="4">
        <f t="shared" si="1"/>
        <v>0</v>
      </c>
      <c r="M17" s="2">
        <v>2209.2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42027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1300</v>
      </c>
      <c r="L18" s="4">
        <f t="shared" si="1"/>
        <v>0</v>
      </c>
      <c r="M18" s="2">
        <v>2209.2</v>
      </c>
      <c r="N18" s="47"/>
      <c r="O18" s="53"/>
      <c r="P18" s="54"/>
      <c r="Q18" s="49"/>
      <c r="R18" s="46"/>
      <c r="S18" s="35">
        <f t="shared" si="2"/>
        <v>0</v>
      </c>
    </row>
    <row r="19" spans="1:19" ht="12.75">
      <c r="A19" s="13">
        <v>42030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1600</v>
      </c>
      <c r="L19" s="4">
        <f t="shared" si="1"/>
        <v>0</v>
      </c>
      <c r="M19" s="2">
        <v>2209.2</v>
      </c>
      <c r="N19" s="47"/>
      <c r="O19" s="53"/>
      <c r="P19" s="54"/>
      <c r="Q19" s="49"/>
      <c r="R19" s="46"/>
      <c r="S19" s="35">
        <f t="shared" si="2"/>
        <v>0</v>
      </c>
    </row>
    <row r="20" spans="1:19" ht="12.75">
      <c r="A20" s="13">
        <v>42031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2500</v>
      </c>
      <c r="L20" s="4">
        <f t="shared" si="1"/>
        <v>0</v>
      </c>
      <c r="M20" s="2">
        <v>2209.2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42032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1900</v>
      </c>
      <c r="L21" s="4">
        <f t="shared" si="1"/>
        <v>0</v>
      </c>
      <c r="M21" s="2">
        <v>2209.2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42033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3800</v>
      </c>
      <c r="L22" s="4">
        <f t="shared" si="1"/>
        <v>0</v>
      </c>
      <c r="M22" s="2">
        <v>2209.2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13">
        <v>42034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f>3500+156</f>
        <v>3656</v>
      </c>
      <c r="L23" s="4">
        <f t="shared" si="1"/>
        <v>0</v>
      </c>
      <c r="M23" s="2">
        <v>2209.2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6239.8</v>
      </c>
      <c r="C24" s="43">
        <f t="shared" si="3"/>
        <v>274.8</v>
      </c>
      <c r="D24" s="43">
        <f t="shared" si="3"/>
        <v>0</v>
      </c>
      <c r="E24" s="14">
        <f t="shared" si="3"/>
        <v>1.3</v>
      </c>
      <c r="F24" s="14">
        <f t="shared" si="3"/>
        <v>46.1</v>
      </c>
      <c r="G24" s="14">
        <f t="shared" si="3"/>
        <v>0</v>
      </c>
      <c r="H24" s="14">
        <f t="shared" si="3"/>
        <v>58</v>
      </c>
      <c r="I24" s="43">
        <f t="shared" si="3"/>
        <v>7.499999999999585</v>
      </c>
      <c r="J24" s="43">
        <f t="shared" si="3"/>
        <v>6627.5</v>
      </c>
      <c r="K24" s="43">
        <f t="shared" si="3"/>
        <v>37726</v>
      </c>
      <c r="L24" s="15">
        <f t="shared" si="1"/>
        <v>0.1756746010708795</v>
      </c>
      <c r="M24" s="2"/>
      <c r="N24" s="93">
        <f>SUM(N4:N23)</f>
        <v>0</v>
      </c>
      <c r="O24" s="93">
        <f>SUM(O4:O23)</f>
        <v>0</v>
      </c>
      <c r="P24" s="93">
        <f>SUM(P4:P23)</f>
        <v>537.3</v>
      </c>
      <c r="Q24" s="93">
        <f>SUM(Q4:Q23)</f>
        <v>0</v>
      </c>
      <c r="R24" s="93">
        <f>SUM(R4:R23)</f>
        <v>1.2000000000000002</v>
      </c>
      <c r="S24" s="93">
        <f>N24+O24+Q24+P24+R24</f>
        <v>538.5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42013</v>
      </c>
      <c r="O29" s="112">
        <v>111410.62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56</v>
      </c>
      <c r="Q31" s="83"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57</v>
      </c>
      <c r="P32" s="104"/>
      <c r="Q32" s="61"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58</v>
      </c>
      <c r="P33" s="105"/>
      <c r="Q33" s="83"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62</v>
      </c>
      <c r="P34" s="107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42013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00" t="s">
        <v>67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23"/>
      <c r="M27" s="123"/>
      <c r="N27" s="123"/>
    </row>
    <row r="28" spans="1:16" ht="78.75" customHeight="1">
      <c r="A28" s="138" t="s">
        <v>40</v>
      </c>
      <c r="B28" s="124" t="s">
        <v>52</v>
      </c>
      <c r="C28" s="125"/>
      <c r="D28" s="135" t="s">
        <v>28</v>
      </c>
      <c r="E28" s="135"/>
      <c r="F28" s="129" t="s">
        <v>29</v>
      </c>
      <c r="G28" s="140"/>
      <c r="H28" s="136" t="s">
        <v>39</v>
      </c>
      <c r="I28" s="129"/>
      <c r="J28" s="136" t="s">
        <v>51</v>
      </c>
      <c r="K28" s="128"/>
      <c r="L28" s="132" t="s">
        <v>45</v>
      </c>
      <c r="M28" s="133"/>
      <c r="N28" s="134"/>
      <c r="O28" s="126" t="s">
        <v>68</v>
      </c>
      <c r="P28" s="127"/>
    </row>
    <row r="29" spans="1:16" ht="33.75">
      <c r="A29" s="139"/>
      <c r="B29" s="72" t="s">
        <v>69</v>
      </c>
      <c r="C29" s="28" t="s">
        <v>26</v>
      </c>
      <c r="D29" s="72" t="str">
        <f>B29</f>
        <v>план на січень  2015р.</v>
      </c>
      <c r="E29" s="28" t="str">
        <f>C29</f>
        <v>факт</v>
      </c>
      <c r="F29" s="71" t="str">
        <f>B29</f>
        <v>план на січень  2015р.</v>
      </c>
      <c r="G29" s="95" t="str">
        <f>C29</f>
        <v>факт</v>
      </c>
      <c r="H29" s="72" t="str">
        <f>B29</f>
        <v>план на січень  2015р.</v>
      </c>
      <c r="I29" s="28" t="str">
        <f>C29</f>
        <v>факт</v>
      </c>
      <c r="J29" s="71" t="str">
        <f>B29</f>
        <v>план на січень  2015р.</v>
      </c>
      <c r="K29" s="95" t="str">
        <f>C29</f>
        <v>факт</v>
      </c>
      <c r="L29" s="67" t="str">
        <f>D29</f>
        <v>план на січень  2015р.</v>
      </c>
      <c r="M29" s="28" t="s">
        <v>26</v>
      </c>
      <c r="N29" s="68" t="s">
        <v>27</v>
      </c>
      <c r="O29" s="128"/>
      <c r="P29" s="129"/>
    </row>
    <row r="30" spans="1:16" ht="23.25" customHeight="1" thickBot="1">
      <c r="A30" s="66">
        <f>січень!O39</f>
        <v>0</v>
      </c>
      <c r="B30" s="73">
        <v>0</v>
      </c>
      <c r="C30" s="73">
        <v>1.2</v>
      </c>
      <c r="D30" s="74">
        <v>0</v>
      </c>
      <c r="E30" s="74">
        <v>0</v>
      </c>
      <c r="F30" s="75">
        <v>0</v>
      </c>
      <c r="G30" s="76">
        <v>0.005</v>
      </c>
      <c r="H30" s="76">
        <v>0</v>
      </c>
      <c r="I30" s="76">
        <v>537.29</v>
      </c>
      <c r="J30" s="76">
        <v>0</v>
      </c>
      <c r="K30" s="96">
        <v>0</v>
      </c>
      <c r="L30" s="97">
        <v>0</v>
      </c>
      <c r="M30" s="77">
        <v>538.495</v>
      </c>
      <c r="N30" s="78">
        <v>538.495</v>
      </c>
      <c r="O30" s="130">
        <v>111410.62</v>
      </c>
      <c r="P30" s="131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5" t="s">
        <v>47</v>
      </c>
      <c r="P31" s="135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97585.4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13825.22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29300</v>
      </c>
      <c r="C47" s="40">
        <v>6239.77</v>
      </c>
      <c r="F47" s="1" t="s">
        <v>25</v>
      </c>
      <c r="G47" s="8"/>
      <c r="H47" s="137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6680</v>
      </c>
      <c r="C48" s="18">
        <v>274.84</v>
      </c>
      <c r="G48" s="8"/>
      <c r="H48" s="137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100</v>
      </c>
      <c r="C49" s="17">
        <v>0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70</v>
      </c>
      <c r="C50" s="6">
        <v>1.29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553</v>
      </c>
      <c r="C51" s="17">
        <v>46.08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630</v>
      </c>
      <c r="C52" s="17">
        <v>0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250</v>
      </c>
      <c r="C53" s="17">
        <v>58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143</v>
      </c>
      <c r="C54" s="17">
        <v>7.529999999999802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37726</v>
      </c>
      <c r="C55" s="12">
        <v>6627.51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55</v>
      </c>
    </row>
    <row r="3" spans="2:7" ht="18">
      <c r="B3" s="20"/>
      <c r="G3" s="21" t="s">
        <v>70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71</v>
      </c>
      <c r="B6" s="16">
        <v>37726</v>
      </c>
      <c r="C6" s="16">
        <v>38980</v>
      </c>
      <c r="D6" s="16">
        <v>39986</v>
      </c>
      <c r="E6" s="16">
        <v>39986</v>
      </c>
      <c r="F6" s="16">
        <v>40086</v>
      </c>
      <c r="G6" s="16">
        <v>39986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57">
        <f>SUM(B6:M6)</f>
        <v>236750</v>
      </c>
    </row>
    <row r="7" spans="1:14" ht="25.5" hidden="1">
      <c r="A7" s="19" t="s">
        <v>61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57">
        <f>SUM(B8:M14)</f>
        <v>0</v>
      </c>
    </row>
    <row r="8" spans="1:14" ht="14.25" customHeight="1" hidden="1">
      <c r="A8" s="36" t="s">
        <v>59</v>
      </c>
      <c r="B8" s="37"/>
      <c r="C8" s="37"/>
      <c r="D8" s="37"/>
      <c r="E8" s="37"/>
      <c r="F8" s="37">
        <v>0</v>
      </c>
      <c r="G8" s="37"/>
      <c r="H8" s="37"/>
      <c r="I8" s="37"/>
      <c r="J8" s="37"/>
      <c r="K8" s="37"/>
      <c r="L8" s="37"/>
      <c r="M8" s="37">
        <v>0</v>
      </c>
      <c r="N8" s="38">
        <f aca="true" t="shared" si="1" ref="N8:N15">SUM(B8:M8)</f>
        <v>0</v>
      </c>
    </row>
    <row r="9" spans="1:14" ht="12.75" hidden="1">
      <c r="A9" s="36" t="s">
        <v>59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49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49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49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49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49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hidden="1" thickBot="1">
      <c r="A15" s="11" t="s">
        <v>23</v>
      </c>
      <c r="B15" s="55">
        <f>B7+B6</f>
        <v>37726</v>
      </c>
      <c r="C15" s="55">
        <f aca="true" t="shared" si="2" ref="C15:M15">C7+C6</f>
        <v>38980</v>
      </c>
      <c r="D15" s="55">
        <f t="shared" si="2"/>
        <v>39986</v>
      </c>
      <c r="E15" s="55">
        <f t="shared" si="2"/>
        <v>39986</v>
      </c>
      <c r="F15" s="55">
        <f t="shared" si="2"/>
        <v>40086</v>
      </c>
      <c r="G15" s="55">
        <f t="shared" si="2"/>
        <v>39986</v>
      </c>
      <c r="H15" s="55">
        <f t="shared" si="2"/>
        <v>0</v>
      </c>
      <c r="I15" s="55">
        <f t="shared" si="2"/>
        <v>0</v>
      </c>
      <c r="J15" s="55">
        <f t="shared" si="2"/>
        <v>0</v>
      </c>
      <c r="K15" s="55">
        <f t="shared" si="2"/>
        <v>0</v>
      </c>
      <c r="L15" s="55">
        <f t="shared" si="2"/>
        <v>0</v>
      </c>
      <c r="M15" s="55">
        <f t="shared" si="2"/>
        <v>0</v>
      </c>
      <c r="N15" s="58">
        <f t="shared" si="1"/>
        <v>236750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2015-01-09T13:46:27Z</dcterms:modified>
  <cp:category/>
  <cp:version/>
  <cp:contentType/>
  <cp:contentStatus/>
</cp:coreProperties>
</file>